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správa 2013" sheetId="1" r:id="rId1"/>
    <sheet name="správa 2014" sheetId="2" r:id="rId2"/>
    <sheet name="správa 2015" sheetId="3" r:id="rId3"/>
  </sheets>
  <calcPr calcId="125725"/>
</workbook>
</file>

<file path=xl/calcChain.xml><?xml version="1.0" encoding="utf-8"?>
<calcChain xmlns="http://schemas.openxmlformats.org/spreadsheetml/2006/main">
  <c r="E36" i="3"/>
  <c r="E72" l="1"/>
  <c r="E51"/>
  <c r="E60" s="1"/>
  <c r="E27"/>
  <c r="E23"/>
  <c r="E11"/>
  <c r="E62" l="1"/>
  <c r="E65" s="1"/>
  <c r="E59" i="2"/>
  <c r="E61" s="1"/>
  <c r="E36" l="1"/>
  <c r="E71" l="1"/>
  <c r="E50" l="1"/>
  <c r="E27"/>
  <c r="E23"/>
  <c r="E11"/>
  <c r="E64" l="1"/>
  <c r="E64" i="1"/>
</calcChain>
</file>

<file path=xl/sharedStrings.xml><?xml version="1.0" encoding="utf-8"?>
<sst xmlns="http://schemas.openxmlformats.org/spreadsheetml/2006/main" count="148" uniqueCount="81">
  <si>
    <t>€</t>
  </si>
  <si>
    <t>hrubá mzda</t>
  </si>
  <si>
    <t>spolu:</t>
  </si>
  <si>
    <t xml:space="preserve">Pozemkové spoločenstvo urbáru a pasienkov </t>
  </si>
  <si>
    <t>Horná Lehota, 027 41 Oravský Podzámok</t>
  </si>
  <si>
    <t>Bankový účet:</t>
  </si>
  <si>
    <t>Pokladňa:</t>
  </si>
  <si>
    <t xml:space="preserve">Tržby z predaja dreva: </t>
  </si>
  <si>
    <t>Úroky bankové</t>
  </si>
  <si>
    <t>Príjmy spolu:</t>
  </si>
  <si>
    <t>Spotreba materiálu:</t>
  </si>
  <si>
    <t>nákup sadeníc</t>
  </si>
  <si>
    <t>náklady spojené s pílkou</t>
  </si>
  <si>
    <t>Prijaté služby:</t>
  </si>
  <si>
    <t xml:space="preserve">Mzdové náklady: </t>
  </si>
  <si>
    <t>odvody</t>
  </si>
  <si>
    <t>Daň z nehnutelnosti</t>
  </si>
  <si>
    <t>Bankové poplatky</t>
  </si>
  <si>
    <t>Výdavky spolu:</t>
  </si>
  <si>
    <t>pokladňa</t>
  </si>
  <si>
    <t>bankový účet</t>
  </si>
  <si>
    <t>predseda PSUaP</t>
  </si>
  <si>
    <t>dozorná rada</t>
  </si>
  <si>
    <t>Nájomné</t>
  </si>
  <si>
    <t>kancelárske potreby</t>
  </si>
  <si>
    <t xml:space="preserve">Ostatné výnosy </t>
  </si>
  <si>
    <t>poštovné, kros a ostatné</t>
  </si>
  <si>
    <t xml:space="preserve">Hospodársky výsledok za účtovné </t>
  </si>
  <si>
    <t>Zostatok z roku 2012</t>
  </si>
  <si>
    <t>Zostatok  k 10.12.2013</t>
  </si>
  <si>
    <t>Výdavky v roku 2013:</t>
  </si>
  <si>
    <t xml:space="preserve">Príjmy spolu v roku 2013: </t>
  </si>
  <si>
    <t xml:space="preserve">Správa o hospodárení za obdobie január - december 2013. </t>
  </si>
  <si>
    <t>poplatky za výrub dreva</t>
  </si>
  <si>
    <t>preprava brigádnikov</t>
  </si>
  <si>
    <t>vytýčenie hranice pozemkov</t>
  </si>
  <si>
    <t>nájomné priestory a pozemky</t>
  </si>
  <si>
    <t>červakol</t>
  </si>
  <si>
    <t>Ecim</t>
  </si>
  <si>
    <t>PD + Polovnícky zväz</t>
  </si>
  <si>
    <t>oprava pílky</t>
  </si>
  <si>
    <t>Pokuty a penále</t>
  </si>
  <si>
    <t>výpis č. 29</t>
  </si>
  <si>
    <t>V Hornej Lehote 15.01.2014</t>
  </si>
  <si>
    <t>obdobie pred zdanením</t>
  </si>
  <si>
    <t>daň  23 %</t>
  </si>
  <si>
    <t>čistý HV</t>
  </si>
  <si>
    <t xml:space="preserve">Správa o hospodárení za obdobie január - december 2014. </t>
  </si>
  <si>
    <t>Zostatok z roku 2013</t>
  </si>
  <si>
    <t>Výnosy spolu:</t>
  </si>
  <si>
    <t>Náklady v roku 2014:</t>
  </si>
  <si>
    <t>ochrana lesného porastu</t>
  </si>
  <si>
    <t>ťažba dreva Mazurák</t>
  </si>
  <si>
    <t>IS Profievidencia Softart</t>
  </si>
  <si>
    <t>BOZP Rabčan</t>
  </si>
  <si>
    <t xml:space="preserve">nájomné priestory </t>
  </si>
  <si>
    <t>Náklady spolu:</t>
  </si>
  <si>
    <t>Janček J.</t>
  </si>
  <si>
    <t>daň  22 %</t>
  </si>
  <si>
    <t>stav k 5.1.2015</t>
  </si>
  <si>
    <t>Lesy SR, Pover, Tatra Timber, Ecim</t>
  </si>
  <si>
    <t xml:space="preserve">Výnosy spolu v roku 2014: </t>
  </si>
  <si>
    <t>bankový účet-výpis č. 1 z 5.1.2015</t>
  </si>
  <si>
    <t xml:space="preserve">V Hornej Lehote </t>
  </si>
  <si>
    <t>tvorba rezervy na projekt na pestovat. činnosť</t>
  </si>
  <si>
    <t xml:space="preserve">Správa o hospodárení za obdobie január - december 2015. </t>
  </si>
  <si>
    <t>stav k 15.1.2016</t>
  </si>
  <si>
    <t>bankový účet-výpis č. 2 z 15.1.2016</t>
  </si>
  <si>
    <t xml:space="preserve">Výnosy  spolu v roku 2015: </t>
  </si>
  <si>
    <t xml:space="preserve">nájomné SPF </t>
  </si>
  <si>
    <t>vytýčenie parcely</t>
  </si>
  <si>
    <t>oprava cesty - štrk</t>
  </si>
  <si>
    <t>práce v lese Joštiaková</t>
  </si>
  <si>
    <t>Trovy exekúcie</t>
  </si>
  <si>
    <t>Joštiaková, Ecim</t>
  </si>
  <si>
    <t>Zostatok z roku 2014</t>
  </si>
  <si>
    <t>Náklady v roku 2015:</t>
  </si>
  <si>
    <t>poštovné</t>
  </si>
  <si>
    <t>výkopové práce</t>
  </si>
  <si>
    <t>prepožičanie traktora</t>
  </si>
  <si>
    <t>rozpustenie rezervy na projekt na pestovat. činnosť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</si>
</sst>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charset val="238"/>
    </font>
    <font>
      <b/>
      <i/>
      <sz val="11"/>
      <name val="Arial"/>
      <family val="2"/>
      <charset val="238"/>
    </font>
    <font>
      <b/>
      <i/>
      <sz val="11"/>
      <name val="Arial"/>
      <family val="2"/>
    </font>
    <font>
      <b/>
      <i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4" fontId="5" fillId="0" borderId="0" xfId="1" applyNumberFormat="1" applyFont="1"/>
    <xf numFmtId="4" fontId="4" fillId="0" borderId="0" xfId="1" applyNumberFormat="1" applyFont="1"/>
    <xf numFmtId="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4" fontId="7" fillId="0" borderId="0" xfId="1" applyNumberFormat="1" applyFont="1"/>
    <xf numFmtId="0" fontId="8" fillId="0" borderId="0" xfId="1" applyFont="1"/>
    <xf numFmtId="4" fontId="8" fillId="0" borderId="0" xfId="1" applyNumberFormat="1" applyFont="1"/>
    <xf numFmtId="4" fontId="2" fillId="0" borderId="0" xfId="1" applyNumberFormat="1" applyFont="1"/>
    <xf numFmtId="4" fontId="9" fillId="0" borderId="0" xfId="1" applyNumberFormat="1" applyFont="1"/>
    <xf numFmtId="0" fontId="10" fillId="0" borderId="0" xfId="1" applyFont="1"/>
    <xf numFmtId="0" fontId="11" fillId="0" borderId="0" xfId="1" applyFont="1"/>
    <xf numFmtId="14" fontId="1" fillId="0" borderId="0" xfId="1" applyNumberFormat="1"/>
    <xf numFmtId="0" fontId="9" fillId="0" borderId="0" xfId="1" applyFont="1"/>
    <xf numFmtId="4" fontId="12" fillId="0" borderId="0" xfId="1" applyNumberFormat="1" applyFont="1"/>
    <xf numFmtId="0" fontId="13" fillId="0" borderId="0" xfId="1" applyFont="1"/>
    <xf numFmtId="0" fontId="12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</cellXfs>
  <cellStyles count="2">
    <cellStyle name="Normálna_Hárok1" xfId="1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7"/>
  <sheetViews>
    <sheetView topLeftCell="A70" workbookViewId="0">
      <selection activeCell="F96" sqref="F96"/>
    </sheetView>
  </sheetViews>
  <sheetFormatPr defaultRowHeight="15"/>
  <cols>
    <col min="2" max="2" width="34" customWidth="1"/>
    <col min="4" max="4" width="15" customWidth="1"/>
    <col min="5" max="5" width="18.42578125" customWidth="1"/>
    <col min="6" max="6" width="20.140625" customWidth="1"/>
  </cols>
  <sheetData>
    <row r="2" spans="2:6" ht="18">
      <c r="B2" s="24" t="s">
        <v>3</v>
      </c>
      <c r="C2" s="24"/>
      <c r="D2" s="24"/>
      <c r="E2" s="24"/>
      <c r="F2" s="24"/>
    </row>
    <row r="3" spans="2:6" ht="18">
      <c r="B3" s="24" t="s">
        <v>4</v>
      </c>
      <c r="C3" s="24"/>
      <c r="D3" s="24"/>
      <c r="E3" s="24"/>
      <c r="F3" s="24"/>
    </row>
    <row r="4" spans="2:6">
      <c r="B4" s="1"/>
      <c r="C4" s="1"/>
      <c r="D4" s="1"/>
      <c r="E4" s="1"/>
      <c r="F4" s="1"/>
    </row>
    <row r="5" spans="2:6" ht="15.75">
      <c r="B5" s="25" t="s">
        <v>32</v>
      </c>
      <c r="C5" s="25"/>
      <c r="D5" s="25"/>
      <c r="E5" s="25"/>
      <c r="F5" s="25"/>
    </row>
    <row r="6" spans="2:6">
      <c r="B6" s="1"/>
      <c r="C6" s="1"/>
      <c r="D6" s="1"/>
      <c r="E6" s="1"/>
      <c r="F6" s="1"/>
    </row>
    <row r="7" spans="2:6">
      <c r="B7" s="2" t="s">
        <v>28</v>
      </c>
      <c r="C7" s="2"/>
      <c r="D7" s="3"/>
      <c r="E7" s="4" t="s">
        <v>0</v>
      </c>
      <c r="F7" s="4"/>
    </row>
    <row r="8" spans="2:6">
      <c r="B8" s="3"/>
      <c r="C8" s="3"/>
      <c r="D8" s="3"/>
      <c r="E8" s="3"/>
      <c r="F8" s="3"/>
    </row>
    <row r="9" spans="2:6">
      <c r="B9" s="3" t="s">
        <v>6</v>
      </c>
      <c r="C9" s="3"/>
      <c r="D9" s="3"/>
      <c r="E9" s="5">
        <v>248.59</v>
      </c>
      <c r="F9" s="5"/>
    </row>
    <row r="10" spans="2:6">
      <c r="B10" s="3" t="s">
        <v>5</v>
      </c>
      <c r="C10" s="3"/>
      <c r="D10" s="3"/>
      <c r="E10" s="5">
        <v>10645.49</v>
      </c>
      <c r="F10" s="5"/>
    </row>
    <row r="11" spans="2:6">
      <c r="B11" s="2" t="s">
        <v>2</v>
      </c>
      <c r="C11" s="2"/>
      <c r="D11" s="2"/>
      <c r="E11" s="6">
        <v>10894.08</v>
      </c>
      <c r="F11" s="6"/>
    </row>
    <row r="12" spans="2:6">
      <c r="B12" s="3"/>
      <c r="C12" s="3"/>
      <c r="D12" s="3"/>
      <c r="E12" s="7"/>
      <c r="F12" s="8"/>
    </row>
    <row r="13" spans="2:6">
      <c r="B13" s="2" t="s">
        <v>31</v>
      </c>
      <c r="C13" s="2"/>
      <c r="D13" s="3"/>
      <c r="E13" s="5"/>
      <c r="F13" s="5"/>
    </row>
    <row r="14" spans="2:6">
      <c r="B14" s="3"/>
      <c r="C14" s="3"/>
      <c r="D14" s="3"/>
      <c r="E14" s="5"/>
      <c r="F14" s="5"/>
    </row>
    <row r="15" spans="2:6">
      <c r="B15" s="3" t="s">
        <v>7</v>
      </c>
      <c r="C15" s="3"/>
      <c r="D15" s="3"/>
      <c r="E15" s="5">
        <v>16798.09</v>
      </c>
      <c r="F15" s="5" t="s">
        <v>38</v>
      </c>
    </row>
    <row r="16" spans="2:6">
      <c r="B16" s="3"/>
      <c r="C16" s="3"/>
      <c r="D16" s="3"/>
      <c r="E16" s="5"/>
      <c r="F16" s="5"/>
    </row>
    <row r="17" spans="2:6">
      <c r="B17" s="3" t="s">
        <v>23</v>
      </c>
      <c r="C17" s="3"/>
      <c r="D17" s="3"/>
      <c r="E17" s="5">
        <v>1884.14</v>
      </c>
      <c r="F17" s="5" t="s">
        <v>39</v>
      </c>
    </row>
    <row r="18" spans="2:6">
      <c r="B18" s="3"/>
      <c r="C18" s="3"/>
      <c r="D18" s="3"/>
      <c r="E18" s="5"/>
      <c r="F18" s="5"/>
    </row>
    <row r="19" spans="2:6">
      <c r="B19" s="3" t="s">
        <v>8</v>
      </c>
      <c r="C19" s="3"/>
      <c r="D19" s="3"/>
      <c r="E19" s="5"/>
      <c r="F19" s="5"/>
    </row>
    <row r="20" spans="2:6">
      <c r="B20" s="3"/>
      <c r="C20" s="3"/>
      <c r="D20" s="3"/>
      <c r="E20" s="5"/>
      <c r="F20" s="5"/>
    </row>
    <row r="21" spans="2:6">
      <c r="B21" s="3" t="s">
        <v>25</v>
      </c>
      <c r="C21" s="3"/>
      <c r="D21" s="3"/>
      <c r="E21" s="5">
        <v>0.42</v>
      </c>
      <c r="F21" s="5"/>
    </row>
    <row r="22" spans="2:6">
      <c r="B22" s="3"/>
      <c r="C22" s="3"/>
      <c r="D22" s="3"/>
      <c r="E22" s="5"/>
      <c r="F22" s="5"/>
    </row>
    <row r="23" spans="2:6">
      <c r="B23" s="2" t="s">
        <v>9</v>
      </c>
      <c r="C23" s="3"/>
      <c r="D23" s="3"/>
      <c r="E23" s="6">
        <v>18682.649999999998</v>
      </c>
      <c r="F23" s="6"/>
    </row>
    <row r="24" spans="2:6">
      <c r="B24" s="3"/>
      <c r="C24" s="3"/>
      <c r="D24" s="3"/>
      <c r="E24" s="5"/>
      <c r="F24" s="5"/>
    </row>
    <row r="25" spans="2:6">
      <c r="B25" s="2" t="s">
        <v>30</v>
      </c>
      <c r="C25" s="2"/>
      <c r="D25" s="3"/>
      <c r="E25" s="5"/>
      <c r="F25" s="5"/>
    </row>
    <row r="26" spans="2:6">
      <c r="B26" s="3"/>
      <c r="C26" s="3"/>
      <c r="D26" s="3"/>
      <c r="E26" s="5"/>
      <c r="F26" s="5"/>
    </row>
    <row r="27" spans="2:6">
      <c r="B27" s="9" t="s">
        <v>10</v>
      </c>
      <c r="C27" s="9"/>
      <c r="D27" s="3"/>
      <c r="E27" s="6">
        <v>1090.04</v>
      </c>
      <c r="F27" s="5"/>
    </row>
    <row r="28" spans="2:6">
      <c r="B28" s="3"/>
      <c r="C28" s="3"/>
      <c r="D28" s="3"/>
      <c r="E28" s="5"/>
      <c r="F28" s="5"/>
    </row>
    <row r="29" spans="2:6">
      <c r="B29" s="3" t="s">
        <v>24</v>
      </c>
      <c r="C29" s="3"/>
      <c r="D29" s="3"/>
      <c r="E29" s="5">
        <v>79.7</v>
      </c>
      <c r="F29" s="5"/>
    </row>
    <row r="30" spans="2:6">
      <c r="B30" s="3" t="s">
        <v>37</v>
      </c>
      <c r="C30" s="3"/>
      <c r="D30" s="3"/>
      <c r="E30" s="5">
        <v>192.5</v>
      </c>
      <c r="F30" s="5"/>
    </row>
    <row r="31" spans="2:6">
      <c r="B31" s="3"/>
      <c r="C31" s="3"/>
      <c r="D31" s="3"/>
      <c r="E31" s="5"/>
      <c r="F31" s="5"/>
    </row>
    <row r="32" spans="2:6">
      <c r="B32" s="3" t="s">
        <v>11</v>
      </c>
      <c r="C32" s="3"/>
      <c r="D32" s="3"/>
      <c r="E32" s="5">
        <v>768</v>
      </c>
      <c r="F32" s="5"/>
    </row>
    <row r="33" spans="2:6">
      <c r="B33" s="3"/>
      <c r="C33" s="3"/>
      <c r="D33" s="3"/>
      <c r="E33" s="5"/>
      <c r="F33" s="5"/>
    </row>
    <row r="34" spans="2:6">
      <c r="B34" s="3" t="s">
        <v>12</v>
      </c>
      <c r="C34" s="3"/>
      <c r="D34" s="3"/>
      <c r="E34" s="5">
        <v>49.84</v>
      </c>
      <c r="F34" s="5"/>
    </row>
    <row r="35" spans="2:6">
      <c r="B35" s="3"/>
      <c r="C35" s="3"/>
      <c r="D35" s="3"/>
      <c r="E35" s="5"/>
      <c r="F35" s="5"/>
    </row>
    <row r="36" spans="2:6">
      <c r="B36" s="9" t="s">
        <v>13</v>
      </c>
      <c r="C36" s="3"/>
      <c r="D36" s="3"/>
      <c r="E36" s="6">
        <v>1546.89</v>
      </c>
      <c r="F36" s="5"/>
    </row>
    <row r="37" spans="2:6">
      <c r="B37" s="3" t="s">
        <v>26</v>
      </c>
      <c r="C37" s="3"/>
      <c r="D37" s="3"/>
      <c r="E37" s="5">
        <v>150.1</v>
      </c>
      <c r="F37" s="5"/>
    </row>
    <row r="38" spans="2:6">
      <c r="B38" s="3" t="s">
        <v>34</v>
      </c>
      <c r="C38" s="3"/>
      <c r="D38" s="3"/>
      <c r="E38" s="5">
        <v>79.39</v>
      </c>
      <c r="F38" s="5"/>
    </row>
    <row r="39" spans="2:6">
      <c r="B39" s="3" t="s">
        <v>35</v>
      </c>
      <c r="C39" s="3"/>
      <c r="D39" s="3"/>
      <c r="E39" s="5">
        <v>550</v>
      </c>
      <c r="F39" s="5"/>
    </row>
    <row r="40" spans="2:6">
      <c r="B40" s="3" t="s">
        <v>40</v>
      </c>
      <c r="C40" s="3"/>
      <c r="D40" s="3"/>
      <c r="E40" s="5">
        <v>25.9</v>
      </c>
      <c r="F40" s="5"/>
    </row>
    <row r="41" spans="2:6">
      <c r="B41" s="3"/>
      <c r="C41" s="3"/>
      <c r="D41" s="3"/>
      <c r="E41" s="5"/>
      <c r="F41" s="5"/>
    </row>
    <row r="42" spans="2:6">
      <c r="B42" s="3"/>
      <c r="C42" s="3"/>
      <c r="D42" s="3"/>
      <c r="E42" s="5"/>
      <c r="F42" s="5"/>
    </row>
    <row r="43" spans="2:6">
      <c r="B43" s="3" t="s">
        <v>36</v>
      </c>
      <c r="C43" s="3"/>
      <c r="D43" s="3"/>
      <c r="E43" s="5">
        <v>576.5</v>
      </c>
      <c r="F43" s="5"/>
    </row>
    <row r="44" spans="2:6">
      <c r="B44" s="3" t="s">
        <v>33</v>
      </c>
      <c r="C44" s="3"/>
      <c r="D44" s="3"/>
      <c r="E44" s="5">
        <v>165</v>
      </c>
      <c r="F44" s="5"/>
    </row>
    <row r="45" spans="2:6">
      <c r="B45" s="3"/>
      <c r="C45" s="3"/>
      <c r="D45" s="3"/>
      <c r="E45" s="3"/>
      <c r="F45" s="5"/>
    </row>
    <row r="46" spans="2:6">
      <c r="B46" s="10" t="s">
        <v>2</v>
      </c>
      <c r="C46" s="10"/>
      <c r="D46" s="10"/>
      <c r="E46" s="11">
        <v>2636.9300000000003</v>
      </c>
      <c r="F46" s="11"/>
    </row>
    <row r="47" spans="2:6">
      <c r="B47" s="10"/>
      <c r="C47" s="10"/>
      <c r="D47" s="10"/>
      <c r="E47" s="11"/>
      <c r="F47" s="11"/>
    </row>
    <row r="48" spans="2:6">
      <c r="B48" s="10"/>
      <c r="C48" s="10"/>
      <c r="D48" s="10"/>
      <c r="E48" s="11"/>
      <c r="F48" s="11"/>
    </row>
    <row r="49" spans="2:6">
      <c r="B49" s="3"/>
      <c r="C49" s="3"/>
      <c r="D49" s="3"/>
      <c r="E49" s="5"/>
      <c r="F49" s="5"/>
    </row>
    <row r="50" spans="2:6">
      <c r="B50" s="9" t="s">
        <v>14</v>
      </c>
      <c r="C50" s="3"/>
      <c r="D50" s="3" t="s">
        <v>1</v>
      </c>
      <c r="E50" s="3">
        <v>6477.18</v>
      </c>
      <c r="F50" s="5"/>
    </row>
    <row r="51" spans="2:6">
      <c r="B51" s="3"/>
      <c r="C51" s="3"/>
      <c r="D51" s="3" t="s">
        <v>15</v>
      </c>
      <c r="E51" s="3">
        <v>1336.71</v>
      </c>
      <c r="F51" s="5"/>
    </row>
    <row r="52" spans="2:6">
      <c r="B52" s="3"/>
      <c r="C52" s="3"/>
      <c r="D52" s="3"/>
      <c r="E52" s="3"/>
      <c r="F52" s="5"/>
    </row>
    <row r="53" spans="2:6">
      <c r="B53" s="3"/>
      <c r="C53" s="3"/>
      <c r="D53" s="3"/>
      <c r="E53" s="3"/>
      <c r="F53" s="5"/>
    </row>
    <row r="54" spans="2:6">
      <c r="B54" s="9" t="s">
        <v>16</v>
      </c>
      <c r="C54" s="3"/>
      <c r="D54" s="3"/>
      <c r="E54" s="3">
        <v>1475.43</v>
      </c>
      <c r="F54" s="5"/>
    </row>
    <row r="55" spans="2:6">
      <c r="B55" s="9"/>
      <c r="C55" s="3"/>
      <c r="D55" s="3"/>
      <c r="E55" s="3"/>
      <c r="F55" s="5"/>
    </row>
    <row r="56" spans="2:6">
      <c r="B56" s="9" t="s">
        <v>17</v>
      </c>
      <c r="C56" s="3"/>
      <c r="D56" s="3"/>
      <c r="E56" s="3">
        <v>77.36</v>
      </c>
      <c r="F56" s="5"/>
    </row>
    <row r="57" spans="2:6">
      <c r="B57" s="3" t="s">
        <v>41</v>
      </c>
      <c r="C57" s="3"/>
      <c r="D57" s="3"/>
      <c r="E57" s="3">
        <v>400</v>
      </c>
      <c r="F57" s="5"/>
    </row>
    <row r="58" spans="2:6">
      <c r="B58" s="3"/>
      <c r="C58" s="3"/>
      <c r="D58" s="3"/>
      <c r="E58" s="3"/>
      <c r="F58" s="5"/>
    </row>
    <row r="59" spans="2:6">
      <c r="B59" s="2" t="s">
        <v>18</v>
      </c>
      <c r="C59" s="3"/>
      <c r="D59" s="3"/>
      <c r="E59" s="6">
        <v>12403.61</v>
      </c>
      <c r="F59" s="6"/>
    </row>
    <row r="60" spans="2:6">
      <c r="B60" s="3"/>
      <c r="C60" s="3"/>
      <c r="D60" s="3"/>
      <c r="E60" s="3"/>
      <c r="F60" s="6"/>
    </row>
    <row r="61" spans="2:6" ht="18.75">
      <c r="B61" s="12" t="s">
        <v>27</v>
      </c>
      <c r="C61" s="12"/>
      <c r="D61" s="12"/>
      <c r="E61" s="13">
        <v>6279.0399999999972</v>
      </c>
      <c r="F61" s="14"/>
    </row>
    <row r="62" spans="2:6" ht="18.75">
      <c r="B62" s="12" t="s">
        <v>44</v>
      </c>
      <c r="C62" s="1"/>
      <c r="D62" s="1"/>
      <c r="E62" s="1"/>
      <c r="F62" s="15"/>
    </row>
    <row r="63" spans="2:6">
      <c r="B63" s="16" t="s">
        <v>45</v>
      </c>
      <c r="C63" s="16"/>
      <c r="D63" s="16"/>
      <c r="E63" s="16">
        <v>1444.17</v>
      </c>
      <c r="F63" s="15"/>
    </row>
    <row r="64" spans="2:6" ht="15.75">
      <c r="B64" s="16" t="s">
        <v>46</v>
      </c>
      <c r="C64" s="16"/>
      <c r="D64" s="16"/>
      <c r="E64" s="20">
        <f>E61-E63</f>
        <v>4834.8699999999972</v>
      </c>
      <c r="F64" s="15"/>
    </row>
    <row r="65" spans="2:6">
      <c r="B65" s="16"/>
      <c r="C65" s="16"/>
      <c r="D65" s="16"/>
      <c r="E65" s="16"/>
      <c r="F65" s="15"/>
    </row>
    <row r="66" spans="2:6">
      <c r="B66" s="17" t="s">
        <v>29</v>
      </c>
      <c r="C66" s="17"/>
      <c r="D66" s="1"/>
      <c r="E66" s="1"/>
      <c r="F66" s="15"/>
    </row>
    <row r="67" spans="2:6">
      <c r="B67" s="1"/>
      <c r="C67" s="1"/>
      <c r="D67" s="1"/>
      <c r="E67" s="1"/>
      <c r="F67" s="15"/>
    </row>
    <row r="68" spans="2:6">
      <c r="B68" s="3" t="s">
        <v>19</v>
      </c>
      <c r="C68" s="3"/>
      <c r="D68" s="3"/>
      <c r="E68" s="5">
        <v>33</v>
      </c>
      <c r="F68" s="5"/>
    </row>
    <row r="69" spans="2:6">
      <c r="B69" s="3" t="s">
        <v>20</v>
      </c>
      <c r="C69" s="3" t="s">
        <v>42</v>
      </c>
      <c r="D69" s="3"/>
      <c r="E69" s="5">
        <v>12246.39</v>
      </c>
      <c r="F69" s="5"/>
    </row>
    <row r="70" spans="2:6">
      <c r="B70" s="1"/>
      <c r="C70" s="18">
        <v>41617</v>
      </c>
      <c r="D70" s="1"/>
      <c r="E70" s="1"/>
      <c r="F70" s="19"/>
    </row>
    <row r="71" spans="2:6">
      <c r="B71" s="2" t="s">
        <v>2</v>
      </c>
      <c r="C71" s="2"/>
      <c r="D71" s="2"/>
      <c r="E71" s="6">
        <v>12279.39</v>
      </c>
      <c r="F71" s="6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 t="s">
        <v>43</v>
      </c>
      <c r="C75" s="1"/>
      <c r="D75" s="1"/>
      <c r="E75" s="1" t="s">
        <v>21</v>
      </c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 t="s">
        <v>22</v>
      </c>
      <c r="F77" s="1"/>
    </row>
  </sheetData>
  <mergeCells count="3">
    <mergeCell ref="B2:F2"/>
    <mergeCell ref="B3:F3"/>
    <mergeCell ref="B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7"/>
  <sheetViews>
    <sheetView topLeftCell="A74" workbookViewId="0">
      <selection activeCell="B2" sqref="B2:J78"/>
    </sheetView>
  </sheetViews>
  <sheetFormatPr defaultRowHeight="15"/>
  <cols>
    <col min="1" max="1" width="2.7109375" customWidth="1"/>
    <col min="2" max="2" width="32.140625" customWidth="1"/>
    <col min="3" max="3" width="6.42578125" customWidth="1"/>
    <col min="4" max="4" width="4.28515625" customWidth="1"/>
    <col min="5" max="5" width="15.85546875" customWidth="1"/>
  </cols>
  <sheetData>
    <row r="1" spans="2:6" ht="2.25" customHeight="1"/>
    <row r="2" spans="2:6" ht="18">
      <c r="B2" s="24" t="s">
        <v>3</v>
      </c>
      <c r="C2" s="24"/>
      <c r="D2" s="24"/>
      <c r="E2" s="24"/>
      <c r="F2" s="24"/>
    </row>
    <row r="3" spans="2:6" ht="18">
      <c r="B3" s="24" t="s">
        <v>4</v>
      </c>
      <c r="C3" s="24"/>
      <c r="D3" s="24"/>
      <c r="E3" s="24"/>
      <c r="F3" s="24"/>
    </row>
    <row r="4" spans="2:6">
      <c r="B4" s="1"/>
      <c r="C4" s="1"/>
      <c r="D4" s="1"/>
      <c r="E4" s="1"/>
      <c r="F4" s="1"/>
    </row>
    <row r="5" spans="2:6" ht="15.75">
      <c r="B5" s="25" t="s">
        <v>47</v>
      </c>
      <c r="C5" s="25"/>
      <c r="D5" s="25"/>
      <c r="E5" s="25"/>
      <c r="F5" s="25"/>
    </row>
    <row r="6" spans="2:6">
      <c r="B6" s="1"/>
      <c r="C6" s="1"/>
      <c r="D6" s="1"/>
      <c r="E6" s="1"/>
      <c r="F6" s="1"/>
    </row>
    <row r="7" spans="2:6">
      <c r="B7" s="2" t="s">
        <v>48</v>
      </c>
      <c r="C7" s="2"/>
      <c r="D7" s="3"/>
      <c r="E7" s="4" t="s">
        <v>0</v>
      </c>
      <c r="F7" s="4"/>
    </row>
    <row r="8" spans="2:6" ht="4.5" customHeight="1">
      <c r="B8" s="3"/>
      <c r="C8" s="3"/>
      <c r="D8" s="3"/>
      <c r="E8" s="3"/>
      <c r="F8" s="3"/>
    </row>
    <row r="9" spans="2:6">
      <c r="B9" s="3" t="s">
        <v>6</v>
      </c>
      <c r="C9" s="3"/>
      <c r="D9" s="3"/>
      <c r="E9" s="5">
        <v>33.92</v>
      </c>
      <c r="F9" s="5"/>
    </row>
    <row r="10" spans="2:6">
      <c r="B10" s="3" t="s">
        <v>5</v>
      </c>
      <c r="C10" s="3"/>
      <c r="D10" s="3"/>
      <c r="E10" s="5">
        <v>12241.47</v>
      </c>
      <c r="F10" s="5"/>
    </row>
    <row r="11" spans="2:6">
      <c r="B11" s="2" t="s">
        <v>2</v>
      </c>
      <c r="C11" s="2"/>
      <c r="D11" s="2"/>
      <c r="E11" s="6">
        <f>SUM(E9:E10)</f>
        <v>12275.39</v>
      </c>
      <c r="F11" s="6"/>
    </row>
    <row r="12" spans="2:6">
      <c r="B12" s="3"/>
      <c r="C12" s="3"/>
      <c r="D12" s="3"/>
      <c r="E12" s="7"/>
      <c r="F12" s="8"/>
    </row>
    <row r="13" spans="2:6">
      <c r="B13" s="26" t="s">
        <v>61</v>
      </c>
      <c r="C13" s="26"/>
      <c r="D13" s="26"/>
      <c r="E13" s="26"/>
      <c r="F13" s="5"/>
    </row>
    <row r="14" spans="2:6">
      <c r="B14" s="3"/>
      <c r="C14" s="3"/>
      <c r="D14" s="3"/>
      <c r="E14" s="5"/>
      <c r="F14" s="5"/>
    </row>
    <row r="15" spans="2:6">
      <c r="B15" s="3" t="s">
        <v>7</v>
      </c>
      <c r="C15" s="3"/>
      <c r="D15" s="3"/>
      <c r="E15" s="5">
        <v>18568.72</v>
      </c>
      <c r="F15" s="15" t="s">
        <v>60</v>
      </c>
    </row>
    <row r="16" spans="2:6" ht="1.5" customHeight="1">
      <c r="B16" s="3"/>
      <c r="C16" s="3"/>
      <c r="D16" s="3"/>
      <c r="E16" s="5"/>
      <c r="F16" s="5"/>
    </row>
    <row r="17" spans="2:6">
      <c r="B17" s="3" t="s">
        <v>23</v>
      </c>
      <c r="C17" s="3"/>
      <c r="D17" s="3"/>
      <c r="E17" s="5">
        <v>1932.88</v>
      </c>
      <c r="F17" s="5" t="s">
        <v>39</v>
      </c>
    </row>
    <row r="18" spans="2:6" ht="3" customHeight="1">
      <c r="B18" s="3"/>
      <c r="C18" s="3"/>
      <c r="D18" s="3"/>
      <c r="E18" s="5"/>
      <c r="F18" s="15" t="s">
        <v>57</v>
      </c>
    </row>
    <row r="19" spans="2:6" ht="17.25" hidden="1" customHeight="1">
      <c r="B19" s="3" t="s">
        <v>8</v>
      </c>
      <c r="C19" s="3"/>
      <c r="D19" s="3"/>
      <c r="E19" s="5"/>
      <c r="F19" s="5"/>
    </row>
    <row r="20" spans="2:6" hidden="1">
      <c r="B20" s="3"/>
      <c r="C20" s="3"/>
      <c r="D20" s="3"/>
      <c r="E20" s="5"/>
      <c r="F20" s="5"/>
    </row>
    <row r="21" spans="2:6">
      <c r="B21" s="3" t="s">
        <v>25</v>
      </c>
      <c r="C21" s="3"/>
      <c r="D21" s="3"/>
      <c r="E21" s="5">
        <v>1.32</v>
      </c>
      <c r="F21" s="5"/>
    </row>
    <row r="22" spans="2:6" ht="6" customHeight="1">
      <c r="B22" s="3"/>
      <c r="C22" s="3"/>
      <c r="D22" s="3"/>
      <c r="E22" s="5"/>
      <c r="F22" s="5"/>
    </row>
    <row r="23" spans="2:6">
      <c r="B23" s="2" t="s">
        <v>49</v>
      </c>
      <c r="C23" s="3"/>
      <c r="D23" s="3"/>
      <c r="E23" s="6">
        <f>E15+E17+E21</f>
        <v>20502.920000000002</v>
      </c>
      <c r="F23" s="6"/>
    </row>
    <row r="24" spans="2:6">
      <c r="B24" s="3"/>
      <c r="C24" s="3"/>
      <c r="D24" s="3"/>
      <c r="E24" s="5"/>
      <c r="F24" s="5"/>
    </row>
    <row r="25" spans="2:6">
      <c r="B25" s="26" t="s">
        <v>50</v>
      </c>
      <c r="C25" s="26"/>
      <c r="D25" s="26"/>
      <c r="E25" s="26"/>
      <c r="F25" s="5"/>
    </row>
    <row r="26" spans="2:6">
      <c r="B26" s="3"/>
      <c r="C26" s="3"/>
      <c r="D26" s="3"/>
      <c r="E26" s="5"/>
      <c r="F26" s="5"/>
    </row>
    <row r="27" spans="2:6">
      <c r="B27" s="9" t="s">
        <v>10</v>
      </c>
      <c r="C27" s="9"/>
      <c r="D27" s="3"/>
      <c r="E27" s="6">
        <f>E29+E30+E32+E34</f>
        <v>1834.03</v>
      </c>
      <c r="F27" s="5"/>
    </row>
    <row r="28" spans="2:6" ht="5.25" customHeight="1">
      <c r="B28" s="3"/>
      <c r="C28" s="3"/>
      <c r="D28" s="3"/>
      <c r="E28" s="5"/>
      <c r="F28" s="5"/>
    </row>
    <row r="29" spans="2:6">
      <c r="B29" s="3" t="s">
        <v>24</v>
      </c>
      <c r="C29" s="3"/>
      <c r="D29" s="3"/>
      <c r="E29" s="5">
        <v>0</v>
      </c>
      <c r="F29" s="5"/>
    </row>
    <row r="30" spans="2:6">
      <c r="B30" s="3" t="s">
        <v>51</v>
      </c>
      <c r="C30" s="3"/>
      <c r="D30" s="3"/>
      <c r="E30" s="5">
        <v>232.92</v>
      </c>
      <c r="F30" s="5"/>
    </row>
    <row r="31" spans="2:6" ht="6" customHeight="1">
      <c r="B31" s="3"/>
      <c r="C31" s="3"/>
      <c r="D31" s="3"/>
      <c r="E31" s="5"/>
      <c r="F31" s="5"/>
    </row>
    <row r="32" spans="2:6">
      <c r="B32" s="3" t="s">
        <v>11</v>
      </c>
      <c r="C32" s="3"/>
      <c r="D32" s="3"/>
      <c r="E32" s="5">
        <v>1593.6</v>
      </c>
      <c r="F32" s="5"/>
    </row>
    <row r="33" spans="2:6" ht="3" customHeight="1">
      <c r="B33" s="3"/>
      <c r="C33" s="3"/>
      <c r="D33" s="3"/>
      <c r="E33" s="5"/>
      <c r="F33" s="5"/>
    </row>
    <row r="34" spans="2:6">
      <c r="B34" s="3" t="s">
        <v>12</v>
      </c>
      <c r="C34" s="3"/>
      <c r="D34" s="3"/>
      <c r="E34" s="5">
        <v>7.51</v>
      </c>
      <c r="F34" s="5"/>
    </row>
    <row r="35" spans="2:6">
      <c r="B35" s="3"/>
      <c r="C35" s="3"/>
      <c r="D35" s="3"/>
      <c r="E35" s="5"/>
      <c r="F35" s="5"/>
    </row>
    <row r="36" spans="2:6">
      <c r="B36" s="9" t="s">
        <v>13</v>
      </c>
      <c r="C36" s="3"/>
      <c r="D36" s="3"/>
      <c r="E36" s="6">
        <f>E37+E38+E39+E40+E43+E44</f>
        <v>4829.08</v>
      </c>
      <c r="F36" s="5"/>
    </row>
    <row r="37" spans="2:6">
      <c r="B37" s="3" t="s">
        <v>26</v>
      </c>
      <c r="C37" s="3"/>
      <c r="D37" s="3"/>
      <c r="E37" s="5">
        <v>30</v>
      </c>
      <c r="F37" s="5"/>
    </row>
    <row r="38" spans="2:6">
      <c r="B38" s="3" t="s">
        <v>52</v>
      </c>
      <c r="C38" s="3"/>
      <c r="D38" s="3"/>
      <c r="E38" s="5">
        <v>1260</v>
      </c>
      <c r="F38" s="5"/>
    </row>
    <row r="39" spans="2:6">
      <c r="B39" s="3" t="s">
        <v>53</v>
      </c>
      <c r="C39" s="3"/>
      <c r="D39" s="3"/>
      <c r="E39" s="5">
        <v>84.6</v>
      </c>
      <c r="F39" s="5"/>
    </row>
    <row r="40" spans="2:6">
      <c r="B40" s="3" t="s">
        <v>54</v>
      </c>
      <c r="C40" s="3"/>
      <c r="D40" s="3"/>
      <c r="E40" s="5">
        <v>69.88</v>
      </c>
      <c r="F40" s="5"/>
    </row>
    <row r="41" spans="2:6" ht="4.5" customHeight="1">
      <c r="B41" s="3"/>
      <c r="C41" s="3"/>
      <c r="D41" s="3"/>
      <c r="E41" s="5"/>
      <c r="F41" s="5"/>
    </row>
    <row r="42" spans="2:6" hidden="1">
      <c r="B42" s="3"/>
      <c r="C42" s="3"/>
      <c r="D42" s="3"/>
      <c r="E42" s="5"/>
      <c r="F42" s="5"/>
    </row>
    <row r="43" spans="2:6">
      <c r="B43" s="3" t="s">
        <v>55</v>
      </c>
      <c r="C43" s="3"/>
      <c r="D43" s="3"/>
      <c r="E43" s="5">
        <v>375.5</v>
      </c>
      <c r="F43" s="5"/>
    </row>
    <row r="44" spans="2:6" ht="14.25" customHeight="1">
      <c r="B44" s="3" t="s">
        <v>64</v>
      </c>
      <c r="C44" s="3"/>
      <c r="D44" s="3"/>
      <c r="E44" s="5">
        <v>3009.1</v>
      </c>
      <c r="F44" s="5"/>
    </row>
    <row r="45" spans="2:6" hidden="1">
      <c r="B45" s="3"/>
      <c r="C45" s="3"/>
      <c r="D45" s="3"/>
      <c r="E45" s="3"/>
      <c r="F45" s="5"/>
    </row>
    <row r="46" spans="2:6">
      <c r="B46" s="10"/>
      <c r="C46" s="10"/>
      <c r="D46" s="10"/>
      <c r="E46" s="11"/>
      <c r="F46" s="11"/>
    </row>
    <row r="47" spans="2:6" ht="11.25" customHeight="1">
      <c r="B47" s="10"/>
      <c r="C47" s="10"/>
      <c r="D47" s="10"/>
      <c r="E47" s="11"/>
      <c r="F47" s="11"/>
    </row>
    <row r="48" spans="2:6" hidden="1">
      <c r="B48" s="10"/>
      <c r="C48" s="10"/>
      <c r="D48" s="10"/>
      <c r="E48" s="11"/>
      <c r="F48" s="11"/>
    </row>
    <row r="49" spans="2:6" hidden="1">
      <c r="B49" s="3"/>
      <c r="C49" s="3"/>
      <c r="D49" s="3"/>
      <c r="E49" s="5"/>
      <c r="F49" s="5"/>
    </row>
    <row r="50" spans="2:6">
      <c r="B50" s="9" t="s">
        <v>14</v>
      </c>
      <c r="C50" s="3"/>
      <c r="D50" s="3"/>
      <c r="E50" s="2">
        <f>E51+E52</f>
        <v>8326.93</v>
      </c>
      <c r="F50" s="5"/>
    </row>
    <row r="51" spans="2:6">
      <c r="B51" s="3" t="s">
        <v>1</v>
      </c>
      <c r="C51" s="3"/>
      <c r="D51" s="3"/>
      <c r="E51" s="3">
        <v>6990.78</v>
      </c>
      <c r="F51" s="5"/>
    </row>
    <row r="52" spans="2:6">
      <c r="B52" s="3" t="s">
        <v>15</v>
      </c>
      <c r="C52" s="3"/>
      <c r="D52" s="3"/>
      <c r="E52" s="3">
        <v>1336.15</v>
      </c>
      <c r="F52" s="5"/>
    </row>
    <row r="53" spans="2:6" ht="7.5" customHeight="1">
      <c r="B53" s="3"/>
      <c r="C53" s="3"/>
      <c r="D53" s="3"/>
      <c r="E53" s="3"/>
      <c r="F53" s="5"/>
    </row>
    <row r="54" spans="2:6">
      <c r="B54" s="9" t="s">
        <v>16</v>
      </c>
      <c r="C54" s="3"/>
      <c r="D54" s="3"/>
      <c r="E54" s="2">
        <v>1475.43</v>
      </c>
      <c r="F54" s="5"/>
    </row>
    <row r="55" spans="2:6" ht="8.25" customHeight="1">
      <c r="B55" s="9"/>
      <c r="C55" s="3"/>
      <c r="D55" s="3"/>
      <c r="E55" s="3"/>
      <c r="F55" s="5"/>
    </row>
    <row r="56" spans="2:6">
      <c r="B56" s="9" t="s">
        <v>17</v>
      </c>
      <c r="C56" s="3"/>
      <c r="D56" s="3"/>
      <c r="E56" s="2">
        <v>91.56</v>
      </c>
      <c r="F56" s="5"/>
    </row>
    <row r="57" spans="2:6" ht="3.75" customHeight="1">
      <c r="B57" s="3"/>
      <c r="C57" s="3"/>
      <c r="D57" s="3"/>
      <c r="E57" s="3"/>
      <c r="F57" s="5"/>
    </row>
    <row r="58" spans="2:6" ht="6.75" customHeight="1">
      <c r="B58" s="3"/>
      <c r="C58" s="3"/>
      <c r="D58" s="3"/>
      <c r="E58" s="3"/>
      <c r="F58" s="5"/>
    </row>
    <row r="59" spans="2:6">
      <c r="B59" s="2" t="s">
        <v>56</v>
      </c>
      <c r="C59" s="3"/>
      <c r="D59" s="3"/>
      <c r="E59" s="6">
        <f>E50+E54+E56+E27+E36</f>
        <v>16557.03</v>
      </c>
      <c r="F59" s="6"/>
    </row>
    <row r="60" spans="2:6">
      <c r="B60" s="3"/>
      <c r="C60" s="3"/>
      <c r="D60" s="3"/>
      <c r="E60" s="3"/>
      <c r="F60" s="6"/>
    </row>
    <row r="61" spans="2:6" ht="18.75">
      <c r="B61" s="22" t="s">
        <v>27</v>
      </c>
      <c r="C61" s="12"/>
      <c r="D61" s="12"/>
      <c r="E61" s="20">
        <f>E23-E59</f>
        <v>3945.8900000000031</v>
      </c>
      <c r="F61" s="14"/>
    </row>
    <row r="62" spans="2:6" ht="15.75">
      <c r="B62" s="22" t="s">
        <v>44</v>
      </c>
      <c r="C62" s="1"/>
      <c r="D62" s="1"/>
      <c r="E62" s="1"/>
      <c r="F62" s="15"/>
    </row>
    <row r="63" spans="2:6">
      <c r="B63" s="16" t="s">
        <v>58</v>
      </c>
      <c r="C63" s="16"/>
      <c r="D63" s="16"/>
      <c r="E63" s="16">
        <v>868.09</v>
      </c>
      <c r="F63" s="15"/>
    </row>
    <row r="64" spans="2:6" ht="15.75">
      <c r="B64" s="16" t="s">
        <v>46</v>
      </c>
      <c r="C64" s="16"/>
      <c r="D64" s="16"/>
      <c r="E64" s="20">
        <f>E61-E63</f>
        <v>3077.8000000000029</v>
      </c>
      <c r="F64" s="15"/>
    </row>
    <row r="65" spans="2:6">
      <c r="B65" s="16"/>
      <c r="C65" s="16"/>
      <c r="D65" s="16"/>
      <c r="E65" s="16"/>
      <c r="F65" s="15"/>
    </row>
    <row r="66" spans="2:6">
      <c r="B66" s="9" t="s">
        <v>59</v>
      </c>
      <c r="C66" s="17"/>
      <c r="D66" s="1"/>
      <c r="E66" s="1"/>
      <c r="F66" s="15"/>
    </row>
    <row r="67" spans="2:6">
      <c r="B67" s="1"/>
      <c r="C67" s="1"/>
      <c r="D67" s="1"/>
      <c r="E67" s="1"/>
      <c r="F67" s="15"/>
    </row>
    <row r="68" spans="2:6">
      <c r="B68" s="3" t="s">
        <v>19</v>
      </c>
      <c r="C68" s="3"/>
      <c r="D68" s="3"/>
      <c r="E68" s="5">
        <v>144.84</v>
      </c>
      <c r="F68" s="5"/>
    </row>
    <row r="69" spans="2:6">
      <c r="B69" s="19" t="s">
        <v>62</v>
      </c>
      <c r="C69" s="19"/>
      <c r="D69" s="3"/>
      <c r="E69" s="5">
        <v>11105.28</v>
      </c>
      <c r="F69" s="5"/>
    </row>
    <row r="70" spans="2:6">
      <c r="B70" s="1"/>
      <c r="C70" s="18"/>
      <c r="D70" s="1"/>
      <c r="E70" s="1"/>
      <c r="F70" s="19"/>
    </row>
    <row r="71" spans="2:6">
      <c r="B71" s="2" t="s">
        <v>2</v>
      </c>
      <c r="C71" s="2"/>
      <c r="D71" s="2"/>
      <c r="E71" s="6">
        <f>SUM(E68:E70)</f>
        <v>11250.12</v>
      </c>
      <c r="F71" s="6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21" t="s">
        <v>63</v>
      </c>
      <c r="C75" s="1"/>
      <c r="D75" s="1"/>
      <c r="E75" s="1" t="s">
        <v>21</v>
      </c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 t="s">
        <v>22</v>
      </c>
      <c r="F77" s="1"/>
    </row>
  </sheetData>
  <mergeCells count="5">
    <mergeCell ref="B2:F2"/>
    <mergeCell ref="B3:F3"/>
    <mergeCell ref="B5:F5"/>
    <mergeCell ref="B25:E25"/>
    <mergeCell ref="B13:E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78"/>
  <sheetViews>
    <sheetView tabSelected="1" workbookViewId="0">
      <selection activeCell="F10" sqref="F10"/>
    </sheetView>
  </sheetViews>
  <sheetFormatPr defaultRowHeight="15"/>
  <cols>
    <col min="4" max="4" width="33.140625" customWidth="1"/>
    <col min="5" max="5" width="18.140625" customWidth="1"/>
    <col min="6" max="6" width="36.5703125" customWidth="1"/>
  </cols>
  <sheetData>
    <row r="2" spans="2:6" ht="18">
      <c r="B2" s="28" t="s">
        <v>3</v>
      </c>
      <c r="C2" s="28"/>
      <c r="D2" s="28"/>
      <c r="E2" s="28"/>
      <c r="F2" s="28"/>
    </row>
    <row r="3" spans="2:6" ht="18">
      <c r="B3" s="28" t="s">
        <v>4</v>
      </c>
      <c r="C3" s="28"/>
      <c r="D3" s="28"/>
      <c r="E3" s="28"/>
      <c r="F3" s="28"/>
    </row>
    <row r="4" spans="2:6">
      <c r="B4" s="1"/>
      <c r="C4" s="1"/>
      <c r="D4" s="1"/>
      <c r="E4" s="1"/>
      <c r="F4" s="1"/>
    </row>
    <row r="5" spans="2:6" ht="15.75">
      <c r="B5" s="27" t="s">
        <v>65</v>
      </c>
      <c r="C5" s="27"/>
      <c r="D5" s="27"/>
      <c r="E5" s="27"/>
      <c r="F5" s="27"/>
    </row>
    <row r="6" spans="2:6">
      <c r="B6" s="1"/>
      <c r="C6" s="1"/>
      <c r="D6" s="1"/>
      <c r="E6" s="1"/>
      <c r="F6" s="1"/>
    </row>
    <row r="7" spans="2:6">
      <c r="B7" s="2" t="s">
        <v>75</v>
      </c>
      <c r="C7" s="2"/>
      <c r="D7" s="3"/>
      <c r="E7" s="23" t="s">
        <v>0</v>
      </c>
      <c r="F7" s="23"/>
    </row>
    <row r="8" spans="2:6">
      <c r="B8" s="3"/>
      <c r="C8" s="3"/>
      <c r="D8" s="3"/>
      <c r="E8" s="3"/>
      <c r="F8" s="3"/>
    </row>
    <row r="9" spans="2:6">
      <c r="B9" s="3" t="s">
        <v>6</v>
      </c>
      <c r="C9" s="3"/>
      <c r="D9" s="3"/>
      <c r="E9" s="5">
        <v>878.76</v>
      </c>
      <c r="F9" s="5"/>
    </row>
    <row r="10" spans="2:6">
      <c r="B10" s="3" t="s">
        <v>5</v>
      </c>
      <c r="C10" s="3"/>
      <c r="D10" s="3"/>
      <c r="E10" s="5">
        <v>11416.32</v>
      </c>
      <c r="F10" s="5"/>
    </row>
    <row r="11" spans="2:6">
      <c r="B11" s="2" t="s">
        <v>2</v>
      </c>
      <c r="C11" s="2"/>
      <c r="D11" s="2"/>
      <c r="E11" s="6">
        <f>SUM(E9:E10)</f>
        <v>12295.08</v>
      </c>
      <c r="F11" s="6"/>
    </row>
    <row r="12" spans="2:6">
      <c r="B12" s="3"/>
      <c r="C12" s="3"/>
      <c r="D12" s="3"/>
      <c r="E12" s="7"/>
      <c r="F12" s="8"/>
    </row>
    <row r="13" spans="2:6">
      <c r="B13" s="26" t="s">
        <v>68</v>
      </c>
      <c r="C13" s="26"/>
      <c r="D13" s="26"/>
      <c r="E13" s="26"/>
      <c r="F13" s="5"/>
    </row>
    <row r="14" spans="2:6">
      <c r="B14" s="3"/>
      <c r="C14" s="3"/>
      <c r="D14" s="3"/>
      <c r="E14" s="5"/>
      <c r="F14" s="5"/>
    </row>
    <row r="15" spans="2:6">
      <c r="B15" s="3" t="s">
        <v>7</v>
      </c>
      <c r="C15" s="3"/>
      <c r="D15" s="3"/>
      <c r="E15" s="5">
        <v>15741.9</v>
      </c>
      <c r="F15" s="15" t="s">
        <v>74</v>
      </c>
    </row>
    <row r="16" spans="2:6">
      <c r="B16" s="3"/>
      <c r="C16" s="3"/>
      <c r="D16" s="3"/>
      <c r="E16" s="5"/>
      <c r="F16" s="5"/>
    </row>
    <row r="17" spans="2:6">
      <c r="B17" s="3" t="s">
        <v>23</v>
      </c>
      <c r="C17" s="3"/>
      <c r="D17" s="3"/>
      <c r="E17" s="5">
        <v>2106.0700000000002</v>
      </c>
      <c r="F17" s="5" t="s">
        <v>39</v>
      </c>
    </row>
    <row r="18" spans="2:6">
      <c r="B18" s="3"/>
      <c r="C18" s="3"/>
      <c r="D18" s="3"/>
      <c r="E18" s="5"/>
      <c r="F18" s="15" t="s">
        <v>57</v>
      </c>
    </row>
    <row r="19" spans="2:6">
      <c r="B19" s="3" t="s">
        <v>8</v>
      </c>
      <c r="C19" s="3"/>
      <c r="D19" s="3"/>
      <c r="E19" s="5"/>
      <c r="F19" s="5"/>
    </row>
    <row r="20" spans="2:6">
      <c r="B20" s="3"/>
      <c r="C20" s="3"/>
      <c r="D20" s="3"/>
      <c r="E20" s="5"/>
      <c r="F20" s="5"/>
    </row>
    <row r="21" spans="2:6">
      <c r="B21" s="3" t="s">
        <v>25</v>
      </c>
      <c r="C21" s="3"/>
      <c r="D21" s="3"/>
      <c r="E21" s="5">
        <v>1.21</v>
      </c>
      <c r="F21" s="5"/>
    </row>
    <row r="22" spans="2:6">
      <c r="B22" s="3"/>
      <c r="C22" s="3"/>
      <c r="D22" s="3"/>
      <c r="E22" s="5"/>
      <c r="F22" s="5"/>
    </row>
    <row r="23" spans="2:6">
      <c r="B23" s="2" t="s">
        <v>49</v>
      </c>
      <c r="C23" s="3"/>
      <c r="D23" s="3"/>
      <c r="E23" s="6">
        <f>E15+E17+E21</f>
        <v>17849.18</v>
      </c>
      <c r="F23" s="6"/>
    </row>
    <row r="24" spans="2:6">
      <c r="B24" s="3"/>
      <c r="C24" s="3"/>
      <c r="D24" s="3"/>
      <c r="E24" s="5"/>
      <c r="F24" s="5"/>
    </row>
    <row r="25" spans="2:6">
      <c r="B25" s="26" t="s">
        <v>76</v>
      </c>
      <c r="C25" s="26"/>
      <c r="D25" s="26"/>
      <c r="E25" s="26"/>
      <c r="F25" s="5"/>
    </row>
    <row r="26" spans="2:6">
      <c r="B26" s="3"/>
      <c r="C26" s="3"/>
      <c r="D26" s="3"/>
      <c r="E26" s="5"/>
      <c r="F26" s="5"/>
    </row>
    <row r="27" spans="2:6">
      <c r="B27" s="9" t="s">
        <v>10</v>
      </c>
      <c r="C27" s="9"/>
      <c r="D27" s="3"/>
      <c r="E27" s="6">
        <f>E29+E30+E32+E34</f>
        <v>1190.3399999999999</v>
      </c>
      <c r="F27" s="5"/>
    </row>
    <row r="28" spans="2:6">
      <c r="B28" s="3"/>
      <c r="C28" s="3"/>
      <c r="D28" s="3"/>
      <c r="E28" s="5"/>
      <c r="F28" s="5"/>
    </row>
    <row r="29" spans="2:6">
      <c r="B29" s="3" t="s">
        <v>24</v>
      </c>
      <c r="C29" s="3"/>
      <c r="D29" s="3"/>
      <c r="E29" s="5">
        <v>30.66</v>
      </c>
      <c r="F29" s="5"/>
    </row>
    <row r="30" spans="2:6">
      <c r="B30" s="3" t="s">
        <v>51</v>
      </c>
      <c r="C30" s="3"/>
      <c r="D30" s="3"/>
      <c r="E30" s="5">
        <v>618.88</v>
      </c>
      <c r="F30" s="5"/>
    </row>
    <row r="31" spans="2:6">
      <c r="B31" s="3"/>
      <c r="C31" s="3"/>
      <c r="D31" s="3"/>
      <c r="E31" s="5"/>
      <c r="F31" s="5"/>
    </row>
    <row r="32" spans="2:6">
      <c r="B32" s="3" t="s">
        <v>11</v>
      </c>
      <c r="C32" s="3"/>
      <c r="D32" s="3"/>
      <c r="E32" s="5">
        <v>492</v>
      </c>
      <c r="F32" s="5"/>
    </row>
    <row r="33" spans="2:6">
      <c r="B33" s="3"/>
      <c r="C33" s="3"/>
      <c r="D33" s="3"/>
      <c r="E33" s="5"/>
      <c r="F33" s="5"/>
    </row>
    <row r="34" spans="2:6">
      <c r="B34" s="3" t="s">
        <v>12</v>
      </c>
      <c r="C34" s="3"/>
      <c r="D34" s="3"/>
      <c r="E34" s="5">
        <v>48.8</v>
      </c>
      <c r="F34" s="5"/>
    </row>
    <row r="35" spans="2:6">
      <c r="B35" s="3"/>
      <c r="C35" s="3"/>
      <c r="D35" s="3"/>
      <c r="E35" s="5"/>
      <c r="F35" s="5"/>
    </row>
    <row r="36" spans="2:6">
      <c r="B36" s="9" t="s">
        <v>13</v>
      </c>
      <c r="C36" s="3"/>
      <c r="D36" s="3"/>
      <c r="E36" s="6">
        <f>E37+E38+E39+E40+E41+E42+E43+E44+E45+E46</f>
        <v>3457.6500000000005</v>
      </c>
      <c r="F36" s="5"/>
    </row>
    <row r="37" spans="2:6">
      <c r="B37" s="3" t="s">
        <v>77</v>
      </c>
      <c r="C37" s="3"/>
      <c r="D37" s="3"/>
      <c r="E37" s="5">
        <v>173.75</v>
      </c>
      <c r="F37" s="5"/>
    </row>
    <row r="38" spans="2:6">
      <c r="B38" s="3" t="s">
        <v>70</v>
      </c>
      <c r="C38" s="3"/>
      <c r="D38" s="3"/>
      <c r="E38" s="5">
        <v>1150</v>
      </c>
      <c r="F38" s="5"/>
    </row>
    <row r="39" spans="2:6">
      <c r="B39" s="3" t="s">
        <v>53</v>
      </c>
      <c r="C39" s="3"/>
      <c r="D39" s="3"/>
      <c r="E39" s="5">
        <v>37.5</v>
      </c>
      <c r="F39" s="5"/>
    </row>
    <row r="40" spans="2:6">
      <c r="B40" s="3" t="s">
        <v>72</v>
      </c>
      <c r="C40" s="3"/>
      <c r="D40" s="3"/>
      <c r="E40" s="5">
        <v>3321.8</v>
      </c>
      <c r="F40" s="5"/>
    </row>
    <row r="41" spans="2:6">
      <c r="B41" s="3" t="s">
        <v>71</v>
      </c>
      <c r="C41" s="3"/>
      <c r="D41" s="3"/>
      <c r="E41" s="5">
        <v>721.22</v>
      </c>
      <c r="F41" s="5"/>
    </row>
    <row r="42" spans="2:6">
      <c r="B42" s="3" t="s">
        <v>69</v>
      </c>
      <c r="C42" s="3"/>
      <c r="D42" s="3"/>
      <c r="E42" s="5">
        <v>374.88</v>
      </c>
      <c r="F42" s="5"/>
    </row>
    <row r="43" spans="2:6">
      <c r="B43" s="3" t="s">
        <v>55</v>
      </c>
      <c r="C43" s="3"/>
      <c r="D43" s="3"/>
      <c r="E43" s="5">
        <v>375.5</v>
      </c>
      <c r="F43" s="5"/>
    </row>
    <row r="44" spans="2:6">
      <c r="B44" s="3" t="s">
        <v>80</v>
      </c>
      <c r="C44" s="3"/>
      <c r="D44" s="3"/>
      <c r="E44" s="5">
        <v>-3009</v>
      </c>
      <c r="F44" s="5"/>
    </row>
    <row r="45" spans="2:6">
      <c r="B45" s="3" t="s">
        <v>79</v>
      </c>
      <c r="C45" s="3"/>
      <c r="D45" s="3"/>
      <c r="E45" s="5">
        <v>62</v>
      </c>
      <c r="F45" s="5"/>
    </row>
    <row r="46" spans="2:6">
      <c r="B46" s="3" t="s">
        <v>78</v>
      </c>
      <c r="C46" s="3"/>
      <c r="D46" s="3"/>
      <c r="E46" s="3">
        <v>250</v>
      </c>
      <c r="F46" s="5"/>
    </row>
    <row r="47" spans="2:6">
      <c r="B47" s="10"/>
      <c r="C47" s="10"/>
      <c r="D47" s="10"/>
      <c r="E47" s="11"/>
      <c r="F47" s="11"/>
    </row>
    <row r="48" spans="2:6">
      <c r="B48" s="10"/>
      <c r="C48" s="10"/>
      <c r="D48" s="10"/>
      <c r="E48" s="11"/>
      <c r="F48" s="11"/>
    </row>
    <row r="49" spans="2:6">
      <c r="B49" s="10"/>
      <c r="C49" s="10"/>
      <c r="D49" s="10"/>
      <c r="E49" s="11"/>
      <c r="F49" s="11"/>
    </row>
    <row r="50" spans="2:6">
      <c r="B50" s="3"/>
      <c r="C50" s="3"/>
      <c r="D50" s="3"/>
      <c r="E50" s="5"/>
      <c r="F50" s="5"/>
    </row>
    <row r="51" spans="2:6">
      <c r="B51" s="9" t="s">
        <v>14</v>
      </c>
      <c r="C51" s="3"/>
      <c r="D51" s="3"/>
      <c r="E51" s="2">
        <f>E52+E53</f>
        <v>6021.59</v>
      </c>
      <c r="F51" s="5"/>
    </row>
    <row r="52" spans="2:6">
      <c r="B52" s="3" t="s">
        <v>1</v>
      </c>
      <c r="C52" s="3"/>
      <c r="D52" s="3"/>
      <c r="E52" s="3">
        <v>5236</v>
      </c>
      <c r="F52" s="5"/>
    </row>
    <row r="53" spans="2:6">
      <c r="B53" s="3" t="s">
        <v>15</v>
      </c>
      <c r="C53" s="3"/>
      <c r="D53" s="3"/>
      <c r="E53" s="3">
        <v>785.59</v>
      </c>
      <c r="F53" s="5"/>
    </row>
    <row r="54" spans="2:6">
      <c r="B54" s="3"/>
      <c r="C54" s="3"/>
      <c r="D54" s="3"/>
      <c r="E54" s="3"/>
      <c r="F54" s="5"/>
    </row>
    <row r="55" spans="2:6">
      <c r="B55" s="9" t="s">
        <v>16</v>
      </c>
      <c r="C55" s="3"/>
      <c r="D55" s="3"/>
      <c r="E55" s="2">
        <v>1110.4000000000001</v>
      </c>
      <c r="F55" s="5"/>
    </row>
    <row r="56" spans="2:6">
      <c r="B56" s="9"/>
      <c r="C56" s="3"/>
      <c r="D56" s="3"/>
      <c r="E56" s="3"/>
      <c r="F56" s="5"/>
    </row>
    <row r="57" spans="2:6">
      <c r="B57" s="9" t="s">
        <v>17</v>
      </c>
      <c r="C57" s="3"/>
      <c r="D57" s="3"/>
      <c r="E57" s="2">
        <v>102.56</v>
      </c>
      <c r="F57" s="5"/>
    </row>
    <row r="58" spans="2:6">
      <c r="B58" s="3" t="s">
        <v>73</v>
      </c>
      <c r="C58" s="3"/>
      <c r="D58" s="3"/>
      <c r="E58" s="3">
        <v>54.71</v>
      </c>
      <c r="F58" s="5"/>
    </row>
    <row r="59" spans="2:6">
      <c r="B59" s="3"/>
      <c r="C59" s="3"/>
      <c r="D59" s="3"/>
      <c r="E59" s="3"/>
      <c r="F59" s="5"/>
    </row>
    <row r="60" spans="2:6">
      <c r="B60" s="2" t="s">
        <v>56</v>
      </c>
      <c r="C60" s="3"/>
      <c r="D60" s="3"/>
      <c r="E60" s="6">
        <f>E51+E55+E57+E27+E36+E58</f>
        <v>11937.25</v>
      </c>
      <c r="F60" s="6"/>
    </row>
    <row r="61" spans="2:6">
      <c r="B61" s="3"/>
      <c r="C61" s="3"/>
      <c r="D61" s="3"/>
      <c r="E61" s="3"/>
      <c r="F61" s="6"/>
    </row>
    <row r="62" spans="2:6" ht="18.75">
      <c r="B62" s="22" t="s">
        <v>27</v>
      </c>
      <c r="C62" s="12"/>
      <c r="D62" s="12"/>
      <c r="E62" s="20">
        <f>E23-E60</f>
        <v>5911.93</v>
      </c>
      <c r="F62" s="14"/>
    </row>
    <row r="63" spans="2:6" ht="15.75">
      <c r="B63" s="22" t="s">
        <v>44</v>
      </c>
      <c r="C63" s="1"/>
      <c r="D63" s="1"/>
      <c r="E63" s="1"/>
      <c r="F63" s="15"/>
    </row>
    <row r="64" spans="2:6">
      <c r="B64" s="16" t="s">
        <v>58</v>
      </c>
      <c r="C64" s="16"/>
      <c r="D64" s="16"/>
      <c r="E64" s="16">
        <v>1476.62</v>
      </c>
      <c r="F64" s="15"/>
    </row>
    <row r="65" spans="2:6" ht="15.75">
      <c r="B65" s="16" t="s">
        <v>46</v>
      </c>
      <c r="C65" s="16"/>
      <c r="D65" s="16"/>
      <c r="E65" s="20">
        <f>E62-E64</f>
        <v>4435.3100000000004</v>
      </c>
      <c r="F65" s="15"/>
    </row>
    <row r="66" spans="2:6">
      <c r="B66" s="16"/>
      <c r="C66" s="16"/>
      <c r="D66" s="16"/>
      <c r="E66" s="16"/>
      <c r="F66" s="15"/>
    </row>
    <row r="67" spans="2:6">
      <c r="B67" s="9" t="s">
        <v>66</v>
      </c>
      <c r="C67" s="17"/>
      <c r="D67" s="1"/>
      <c r="E67" s="1"/>
      <c r="F67" s="15"/>
    </row>
    <row r="68" spans="2:6">
      <c r="B68" s="1"/>
      <c r="C68" s="1"/>
      <c r="D68" s="1"/>
      <c r="E68" s="1"/>
      <c r="F68" s="15"/>
    </row>
    <row r="69" spans="2:6">
      <c r="B69" s="3" t="s">
        <v>19</v>
      </c>
      <c r="C69" s="3"/>
      <c r="D69" s="3"/>
      <c r="E69" s="5">
        <v>510.01</v>
      </c>
      <c r="F69" s="5"/>
    </row>
    <row r="70" spans="2:6">
      <c r="B70" s="19" t="s">
        <v>67</v>
      </c>
      <c r="C70" s="19"/>
      <c r="D70" s="3"/>
      <c r="E70" s="5">
        <v>16468.02</v>
      </c>
      <c r="F70" s="5"/>
    </row>
    <row r="71" spans="2:6">
      <c r="B71" s="1"/>
      <c r="C71" s="18"/>
      <c r="D71" s="1"/>
      <c r="E71" s="1"/>
      <c r="F71" s="19"/>
    </row>
    <row r="72" spans="2:6">
      <c r="B72" s="2" t="s">
        <v>2</v>
      </c>
      <c r="C72" s="2"/>
      <c r="D72" s="2"/>
      <c r="E72" s="6">
        <f>SUM(E69:E71)</f>
        <v>16978.03</v>
      </c>
      <c r="F72" s="6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21" t="s">
        <v>63</v>
      </c>
      <c r="C76" s="1"/>
      <c r="D76" s="1"/>
      <c r="E76" s="1" t="s">
        <v>21</v>
      </c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 t="s">
        <v>22</v>
      </c>
      <c r="F78" s="1"/>
    </row>
  </sheetData>
  <mergeCells count="5">
    <mergeCell ref="B2:F2"/>
    <mergeCell ref="B3:F3"/>
    <mergeCell ref="B5:F5"/>
    <mergeCell ref="B13:E13"/>
    <mergeCell ref="B25:E2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správa 2013</vt:lpstr>
      <vt:lpstr>správa 2014</vt:lpstr>
      <vt:lpstr>správa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2016-03-07T13:25:04Z</dcterms:modified>
</cp:coreProperties>
</file>